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JENDRA\Downloads\"/>
    </mc:Choice>
  </mc:AlternateContent>
  <bookViews>
    <workbookView xWindow="0" yWindow="0" windowWidth="20490" windowHeight="7095" activeTab="1"/>
  </bookViews>
  <sheets>
    <sheet name="2 Yr SIP Calculator" sheetId="4" r:id="rId1"/>
    <sheet name="3 Yr SIP Calculator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6" l="1"/>
  <c r="M11" i="6"/>
  <c r="B40" i="6"/>
  <c r="M7" i="6"/>
  <c r="C4" i="6"/>
  <c r="F4" i="6" s="1"/>
  <c r="M7" i="4"/>
  <c r="C5" i="6" l="1"/>
  <c r="C6" i="6"/>
  <c r="E5" i="6"/>
  <c r="E4" i="6"/>
  <c r="H4" i="6"/>
  <c r="H5" i="6" s="1"/>
  <c r="B28" i="4"/>
  <c r="C4" i="4"/>
  <c r="E4" i="4" s="1"/>
  <c r="F5" i="6" l="1"/>
  <c r="C5" i="4"/>
  <c r="E5" i="4" s="1"/>
  <c r="H4" i="4"/>
  <c r="F4" i="4"/>
  <c r="H6" i="6"/>
  <c r="I4" i="6"/>
  <c r="J4" i="6" s="1"/>
  <c r="G4" i="6"/>
  <c r="G5" i="6" s="1"/>
  <c r="F6" i="6"/>
  <c r="C7" i="6"/>
  <c r="E6" i="6"/>
  <c r="I4" i="4"/>
  <c r="J4" i="4" s="1"/>
  <c r="G4" i="4"/>
  <c r="G5" i="4" s="1"/>
  <c r="C6" i="4"/>
  <c r="F5" i="4"/>
  <c r="H5" i="4" l="1"/>
  <c r="H6" i="4" s="1"/>
  <c r="I5" i="6"/>
  <c r="J5" i="6" s="1"/>
  <c r="G6" i="6"/>
  <c r="E7" i="6"/>
  <c r="C8" i="6"/>
  <c r="F7" i="6"/>
  <c r="H7" i="6"/>
  <c r="I5" i="4"/>
  <c r="J5" i="4" s="1"/>
  <c r="F6" i="4"/>
  <c r="C7" i="4"/>
  <c r="E6" i="4"/>
  <c r="G6" i="4" s="1"/>
  <c r="H7" i="4" l="1"/>
  <c r="H8" i="4" s="1"/>
  <c r="G7" i="6"/>
  <c r="I6" i="6"/>
  <c r="J6" i="6" s="1"/>
  <c r="E8" i="6"/>
  <c r="C9" i="6"/>
  <c r="F8" i="6"/>
  <c r="H8" i="6"/>
  <c r="I6" i="4"/>
  <c r="J6" i="4" s="1"/>
  <c r="F7" i="4"/>
  <c r="E7" i="4"/>
  <c r="G7" i="4" s="1"/>
  <c r="C8" i="4"/>
  <c r="H9" i="6" l="1"/>
  <c r="I7" i="6"/>
  <c r="J7" i="6" s="1"/>
  <c r="G8" i="6"/>
  <c r="F9" i="6"/>
  <c r="E9" i="6"/>
  <c r="C10" i="6"/>
  <c r="I7" i="4"/>
  <c r="J7" i="4" s="1"/>
  <c r="E8" i="4"/>
  <c r="G8" i="4" s="1"/>
  <c r="C9" i="4"/>
  <c r="H9" i="4" s="1"/>
  <c r="F8" i="4"/>
  <c r="I8" i="6" l="1"/>
  <c r="J8" i="6" s="1"/>
  <c r="G9" i="6"/>
  <c r="F10" i="6"/>
  <c r="E10" i="6"/>
  <c r="C11" i="6"/>
  <c r="H10" i="6"/>
  <c r="H11" i="6" s="1"/>
  <c r="I8" i="4"/>
  <c r="J8" i="4" s="1"/>
  <c r="C10" i="4"/>
  <c r="H10" i="4" s="1"/>
  <c r="E9" i="4"/>
  <c r="G9" i="4" s="1"/>
  <c r="F9" i="4"/>
  <c r="I9" i="6" l="1"/>
  <c r="J9" i="6" s="1"/>
  <c r="G10" i="6"/>
  <c r="H12" i="6"/>
  <c r="F11" i="6"/>
  <c r="E11" i="6"/>
  <c r="C12" i="6"/>
  <c r="I9" i="4"/>
  <c r="J9" i="4" s="1"/>
  <c r="C11" i="4"/>
  <c r="H11" i="4" s="1"/>
  <c r="E10" i="4"/>
  <c r="G10" i="4" s="1"/>
  <c r="F10" i="4"/>
  <c r="I10" i="6" l="1"/>
  <c r="J10" i="6" s="1"/>
  <c r="G11" i="6"/>
  <c r="F12" i="6"/>
  <c r="E12" i="6"/>
  <c r="C13" i="6"/>
  <c r="I10" i="4"/>
  <c r="J10" i="4" s="1"/>
  <c r="C12" i="4"/>
  <c r="H12" i="4" s="1"/>
  <c r="F11" i="4"/>
  <c r="E11" i="4"/>
  <c r="G11" i="4" s="1"/>
  <c r="F13" i="6" l="1"/>
  <c r="E13" i="6"/>
  <c r="C14" i="6"/>
  <c r="H13" i="6"/>
  <c r="I11" i="6"/>
  <c r="J11" i="6" s="1"/>
  <c r="G12" i="6"/>
  <c r="I11" i="4"/>
  <c r="J11" i="4" s="1"/>
  <c r="C13" i="4"/>
  <c r="H13" i="4" s="1"/>
  <c r="F12" i="4"/>
  <c r="E12" i="4"/>
  <c r="G12" i="4" s="1"/>
  <c r="I12" i="6" l="1"/>
  <c r="J12" i="6" s="1"/>
  <c r="G13" i="6"/>
  <c r="F14" i="6"/>
  <c r="E14" i="6"/>
  <c r="C15" i="6"/>
  <c r="H14" i="6"/>
  <c r="H15" i="6" s="1"/>
  <c r="I12" i="4"/>
  <c r="J12" i="4" s="1"/>
  <c r="C14" i="4"/>
  <c r="H14" i="4" s="1"/>
  <c r="F13" i="4"/>
  <c r="E13" i="4"/>
  <c r="G13" i="4" s="1"/>
  <c r="G14" i="6" l="1"/>
  <c r="I13" i="6"/>
  <c r="J13" i="6" s="1"/>
  <c r="C16" i="6"/>
  <c r="F15" i="6"/>
  <c r="E15" i="6"/>
  <c r="I13" i="4"/>
  <c r="J13" i="4" s="1"/>
  <c r="C15" i="4"/>
  <c r="H15" i="4" s="1"/>
  <c r="F14" i="4"/>
  <c r="E14" i="4"/>
  <c r="G14" i="4" s="1"/>
  <c r="C17" i="6" l="1"/>
  <c r="F16" i="6"/>
  <c r="E16" i="6"/>
  <c r="G15" i="6"/>
  <c r="I14" i="6"/>
  <c r="J14" i="6" s="1"/>
  <c r="H16" i="6"/>
  <c r="H17" i="6" s="1"/>
  <c r="I14" i="4"/>
  <c r="J14" i="4" s="1"/>
  <c r="C16" i="4"/>
  <c r="H16" i="4" s="1"/>
  <c r="F15" i="4"/>
  <c r="E15" i="4"/>
  <c r="G15" i="4" s="1"/>
  <c r="I15" i="6" l="1"/>
  <c r="J15" i="6" s="1"/>
  <c r="G16" i="6"/>
  <c r="H18" i="6"/>
  <c r="E17" i="6"/>
  <c r="C18" i="6"/>
  <c r="F17" i="6"/>
  <c r="I15" i="4"/>
  <c r="J15" i="4" s="1"/>
  <c r="C17" i="4"/>
  <c r="H17" i="4" s="1"/>
  <c r="F16" i="4"/>
  <c r="E16" i="4"/>
  <c r="G16" i="4" s="1"/>
  <c r="G17" i="6" l="1"/>
  <c r="I16" i="6"/>
  <c r="J16" i="6" s="1"/>
  <c r="F18" i="6"/>
  <c r="E18" i="6"/>
  <c r="C19" i="6"/>
  <c r="I16" i="4"/>
  <c r="J16" i="4" s="1"/>
  <c r="C18" i="4"/>
  <c r="H18" i="4" s="1"/>
  <c r="E17" i="4"/>
  <c r="G17" i="4" s="1"/>
  <c r="F17" i="4"/>
  <c r="C20" i="6" l="1"/>
  <c r="E19" i="6"/>
  <c r="F19" i="6"/>
  <c r="H19" i="6"/>
  <c r="I17" i="6"/>
  <c r="J17" i="6" s="1"/>
  <c r="G18" i="6"/>
  <c r="I17" i="4"/>
  <c r="J17" i="4" s="1"/>
  <c r="C19" i="4"/>
  <c r="H19" i="4" s="1"/>
  <c r="E18" i="4"/>
  <c r="G18" i="4" s="1"/>
  <c r="F18" i="4"/>
  <c r="H20" i="6" l="1"/>
  <c r="G19" i="6"/>
  <c r="I18" i="6"/>
  <c r="J18" i="6" s="1"/>
  <c r="F20" i="6"/>
  <c r="E20" i="6"/>
  <c r="C21" i="6"/>
  <c r="I18" i="4"/>
  <c r="J18" i="4" s="1"/>
  <c r="C20" i="4"/>
  <c r="H20" i="4" s="1"/>
  <c r="E19" i="4"/>
  <c r="G19" i="4" s="1"/>
  <c r="F19" i="4"/>
  <c r="E21" i="6" l="1"/>
  <c r="F21" i="6"/>
  <c r="C22" i="6"/>
  <c r="G20" i="6"/>
  <c r="I19" i="6"/>
  <c r="J19" i="6" s="1"/>
  <c r="H21" i="6"/>
  <c r="I19" i="4"/>
  <c r="J19" i="4" s="1"/>
  <c r="C21" i="4"/>
  <c r="H21" i="4" s="1"/>
  <c r="E20" i="4"/>
  <c r="G20" i="4" s="1"/>
  <c r="F20" i="4"/>
  <c r="G21" i="6" l="1"/>
  <c r="I20" i="6"/>
  <c r="J20" i="6" s="1"/>
  <c r="F22" i="6"/>
  <c r="C23" i="6"/>
  <c r="E22" i="6"/>
  <c r="H22" i="6"/>
  <c r="I20" i="4"/>
  <c r="J20" i="4" s="1"/>
  <c r="C22" i="4"/>
  <c r="H22" i="4" s="1"/>
  <c r="F21" i="4"/>
  <c r="E21" i="4"/>
  <c r="G21" i="4" s="1"/>
  <c r="H23" i="6" l="1"/>
  <c r="C24" i="6"/>
  <c r="F23" i="6"/>
  <c r="E23" i="6"/>
  <c r="I21" i="6"/>
  <c r="J21" i="6" s="1"/>
  <c r="G22" i="6"/>
  <c r="I21" i="4"/>
  <c r="J21" i="4" s="1"/>
  <c r="F22" i="4"/>
  <c r="C23" i="4"/>
  <c r="H23" i="4" s="1"/>
  <c r="E22" i="4"/>
  <c r="G22" i="4" s="1"/>
  <c r="E24" i="6" l="1"/>
  <c r="C25" i="6"/>
  <c r="F24" i="6"/>
  <c r="G23" i="6"/>
  <c r="I22" i="6"/>
  <c r="J22" i="6" s="1"/>
  <c r="H24" i="6"/>
  <c r="H25" i="6" s="1"/>
  <c r="I22" i="4"/>
  <c r="J22" i="4" s="1"/>
  <c r="F23" i="4"/>
  <c r="C24" i="4"/>
  <c r="H24" i="4" s="1"/>
  <c r="E23" i="4"/>
  <c r="G23" i="4" s="1"/>
  <c r="I23" i="6" l="1"/>
  <c r="J23" i="6" s="1"/>
  <c r="G24" i="6"/>
  <c r="H26" i="6"/>
  <c r="E25" i="6"/>
  <c r="C26" i="6"/>
  <c r="F25" i="6"/>
  <c r="I23" i="4"/>
  <c r="J23" i="4" s="1"/>
  <c r="E24" i="4"/>
  <c r="G24" i="4" s="1"/>
  <c r="F24" i="4"/>
  <c r="C25" i="4"/>
  <c r="H25" i="4" s="1"/>
  <c r="I24" i="6" l="1"/>
  <c r="J24" i="6" s="1"/>
  <c r="G25" i="6"/>
  <c r="F26" i="6"/>
  <c r="C27" i="6"/>
  <c r="E26" i="6"/>
  <c r="I24" i="4"/>
  <c r="J24" i="4" s="1"/>
  <c r="C26" i="4"/>
  <c r="H26" i="4" s="1"/>
  <c r="F25" i="4"/>
  <c r="E25" i="4"/>
  <c r="G25" i="4" s="1"/>
  <c r="H27" i="6" l="1"/>
  <c r="C28" i="6"/>
  <c r="I25" i="6"/>
  <c r="J25" i="6" s="1"/>
  <c r="G26" i="6"/>
  <c r="F27" i="6"/>
  <c r="E27" i="6"/>
  <c r="F40" i="6" s="1"/>
  <c r="I25" i="4"/>
  <c r="J25" i="4" s="1"/>
  <c r="F26" i="4"/>
  <c r="C27" i="4"/>
  <c r="M9" i="4" s="1"/>
  <c r="E26" i="4"/>
  <c r="G26" i="4" s="1"/>
  <c r="C29" i="6" l="1"/>
  <c r="F28" i="6"/>
  <c r="E28" i="6"/>
  <c r="H28" i="6"/>
  <c r="H29" i="6" s="1"/>
  <c r="H27" i="4"/>
  <c r="H28" i="4" s="1"/>
  <c r="G27" i="6"/>
  <c r="I26" i="6"/>
  <c r="J26" i="6" s="1"/>
  <c r="I26" i="4"/>
  <c r="J26" i="4" s="1"/>
  <c r="F27" i="4"/>
  <c r="E27" i="4"/>
  <c r="M10" i="4" s="1"/>
  <c r="M11" i="4" s="1"/>
  <c r="G28" i="6" l="1"/>
  <c r="C30" i="6"/>
  <c r="H30" i="6" s="1"/>
  <c r="F29" i="6"/>
  <c r="E29" i="6"/>
  <c r="I27" i="6"/>
  <c r="J27" i="6" s="1"/>
  <c r="G27" i="4"/>
  <c r="M14" i="4"/>
  <c r="F28" i="4"/>
  <c r="M12" i="4" s="1"/>
  <c r="C31" i="6" l="1"/>
  <c r="F30" i="6"/>
  <c r="E30" i="6"/>
  <c r="G29" i="6"/>
  <c r="I28" i="6"/>
  <c r="J28" i="6" s="1"/>
  <c r="G28" i="4"/>
  <c r="I28" i="4" s="1"/>
  <c r="I27" i="4"/>
  <c r="J27" i="4" s="1"/>
  <c r="C32" i="6" l="1"/>
  <c r="E31" i="6"/>
  <c r="F31" i="6"/>
  <c r="I29" i="6"/>
  <c r="J29" i="6" s="1"/>
  <c r="G30" i="6"/>
  <c r="H31" i="6"/>
  <c r="H32" i="6" s="1"/>
  <c r="I30" i="6" l="1"/>
  <c r="J30" i="6" s="1"/>
  <c r="G31" i="6"/>
  <c r="C33" i="6"/>
  <c r="F32" i="6"/>
  <c r="E32" i="6"/>
  <c r="C34" i="6" l="1"/>
  <c r="E33" i="6"/>
  <c r="F33" i="6"/>
  <c r="G32" i="6"/>
  <c r="I31" i="6"/>
  <c r="J31" i="6" s="1"/>
  <c r="H33" i="6"/>
  <c r="H34" i="6" s="1"/>
  <c r="G33" i="6" l="1"/>
  <c r="I32" i="6"/>
  <c r="J32" i="6" s="1"/>
  <c r="C35" i="6"/>
  <c r="E34" i="6"/>
  <c r="F34" i="6"/>
  <c r="C36" i="6" l="1"/>
  <c r="E35" i="6"/>
  <c r="F35" i="6"/>
  <c r="G34" i="6"/>
  <c r="I33" i="6"/>
  <c r="J33" i="6" s="1"/>
  <c r="H35" i="6"/>
  <c r="H36" i="6" s="1"/>
  <c r="G35" i="6" l="1"/>
  <c r="I34" i="6"/>
  <c r="J34" i="6" s="1"/>
  <c r="C37" i="6"/>
  <c r="F36" i="6"/>
  <c r="E36" i="6"/>
  <c r="C38" i="6" l="1"/>
  <c r="F37" i="6"/>
  <c r="E37" i="6"/>
  <c r="H37" i="6"/>
  <c r="H38" i="6" s="1"/>
  <c r="G36" i="6"/>
  <c r="I35" i="6"/>
  <c r="J35" i="6" s="1"/>
  <c r="G37" i="6" l="1"/>
  <c r="I36" i="6"/>
  <c r="J36" i="6" s="1"/>
  <c r="C39" i="6"/>
  <c r="F38" i="6"/>
  <c r="E38" i="6"/>
  <c r="E39" i="6" l="1"/>
  <c r="F39" i="6"/>
  <c r="M12" i="6" s="1"/>
  <c r="M9" i="6"/>
  <c r="M14" i="6" s="1"/>
  <c r="G38" i="6"/>
  <c r="I37" i="6"/>
  <c r="J37" i="6" s="1"/>
  <c r="H39" i="6"/>
  <c r="G39" i="6" l="1"/>
  <c r="I39" i="6" s="1"/>
  <c r="J39" i="6" s="1"/>
  <c r="I38" i="6"/>
  <c r="J38" i="6" s="1"/>
</calcChain>
</file>

<file path=xl/sharedStrings.xml><?xml version="1.0" encoding="utf-8"?>
<sst xmlns="http://schemas.openxmlformats.org/spreadsheetml/2006/main" count="38" uniqueCount="20">
  <si>
    <t>Monthly SIP Amt</t>
  </si>
  <si>
    <t>CAGR</t>
  </si>
  <si>
    <t>Investment Amt</t>
  </si>
  <si>
    <t>Date</t>
  </si>
  <si>
    <t>NAV</t>
  </si>
  <si>
    <t>Units</t>
  </si>
  <si>
    <t>Sr No</t>
  </si>
  <si>
    <t>Current Valuation</t>
  </si>
  <si>
    <t>Valuation Date</t>
  </si>
  <si>
    <t>SIP Amt</t>
  </si>
  <si>
    <t>Today  NAV</t>
  </si>
  <si>
    <t xml:space="preserve">Bal Unit </t>
  </si>
  <si>
    <t>24 Month SIP  CAGR Calculator</t>
  </si>
  <si>
    <t>Net Profit</t>
  </si>
  <si>
    <t>Puneinvest.com</t>
  </si>
  <si>
    <t>Total
Invest</t>
  </si>
  <si>
    <t>Current
Valuation</t>
  </si>
  <si>
    <t>Total
Unit</t>
  </si>
  <si>
    <t>Gain/Loss</t>
  </si>
  <si>
    <t>36 Month SIP  CAGR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</si>
</sst>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7" formatCode="#,##0;[Red]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5" fillId="0" borderId="0" xfId="3" applyFont="1"/>
    <xf numFmtId="0" fontId="0" fillId="3" borderId="1" xfId="0" applyFill="1" applyBorder="1"/>
    <xf numFmtId="0" fontId="2" fillId="3" borderId="1" xfId="0" applyFont="1" applyFill="1" applyBorder="1"/>
    <xf numFmtId="0" fontId="0" fillId="3" borderId="1" xfId="0" applyFill="1" applyBorder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15" fontId="2" fillId="2" borderId="1" xfId="0" applyNumberFormat="1" applyFont="1" applyFill="1" applyBorder="1"/>
    <xf numFmtId="10" fontId="2" fillId="3" borderId="1" xfId="2" applyNumberFormat="1" applyFont="1" applyFill="1" applyBorder="1"/>
    <xf numFmtId="164" fontId="2" fillId="3" borderId="1" xfId="1" applyNumberFormat="1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/>
    <xf numFmtId="43" fontId="2" fillId="3" borderId="1" xfId="1" applyFont="1" applyFill="1" applyBorder="1"/>
    <xf numFmtId="15" fontId="0" fillId="2" borderId="2" xfId="0" applyNumberFormat="1" applyFill="1" applyBorder="1" applyAlignment="1">
      <alignment horizontal="center" wrapText="1"/>
    </xf>
    <xf numFmtId="0" fontId="0" fillId="2" borderId="2" xfId="0" applyFill="1" applyBorder="1" applyAlignment="1">
      <alignment horizontal="right" wrapText="1"/>
    </xf>
    <xf numFmtId="14" fontId="0" fillId="0" borderId="0" xfId="0" applyNumberFormat="1"/>
    <xf numFmtId="0" fontId="0" fillId="4" borderId="1" xfId="0" applyFont="1" applyFill="1" applyBorder="1"/>
    <xf numFmtId="14" fontId="0" fillId="4" borderId="1" xfId="0" applyNumberFormat="1" applyFont="1" applyFill="1" applyBorder="1"/>
    <xf numFmtId="0" fontId="0" fillId="4" borderId="0" xfId="0" applyFont="1" applyFill="1"/>
    <xf numFmtId="164" fontId="0" fillId="4" borderId="0" xfId="1" applyNumberFormat="1" applyFont="1" applyFill="1"/>
    <xf numFmtId="167" fontId="0" fillId="4" borderId="0" xfId="0" applyNumberFormat="1" applyFont="1" applyFill="1"/>
    <xf numFmtId="43" fontId="0" fillId="0" borderId="0" xfId="0" applyNumberFormat="1"/>
    <xf numFmtId="164" fontId="2" fillId="3" borderId="1" xfId="0" applyNumberFormat="1" applyFont="1" applyFill="1" applyBorder="1"/>
    <xf numFmtId="164" fontId="2" fillId="3" borderId="1" xfId="1" applyNumberFormat="1" applyFont="1" applyFill="1" applyBorder="1" applyAlignment="1">
      <alignment horizontal="right"/>
    </xf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164" fontId="0" fillId="5" borderId="6" xfId="1" applyNumberFormat="1" applyFont="1" applyFill="1" applyBorder="1" applyAlignment="1">
      <alignment horizontal="right" vertical="center"/>
    </xf>
    <xf numFmtId="164" fontId="0" fillId="5" borderId="7" xfId="1" applyNumberFormat="1" applyFont="1" applyFill="1" applyBorder="1"/>
    <xf numFmtId="164" fontId="0" fillId="5" borderId="8" xfId="1" applyNumberFormat="1" applyFont="1" applyFill="1" applyBorder="1"/>
    <xf numFmtId="167" fontId="0" fillId="5" borderId="6" xfId="0" applyNumberFormat="1" applyFill="1" applyBorder="1"/>
    <xf numFmtId="167" fontId="0" fillId="5" borderId="7" xfId="0" applyNumberFormat="1" applyFill="1" applyBorder="1"/>
    <xf numFmtId="167" fontId="0" fillId="5" borderId="8" xfId="0" applyNumberFormat="1" applyFill="1" applyBorder="1"/>
    <xf numFmtId="0" fontId="0" fillId="5" borderId="6" xfId="0" applyFill="1" applyBorder="1"/>
    <xf numFmtId="164" fontId="0" fillId="5" borderId="3" xfId="1" applyNumberFormat="1" applyFont="1" applyFill="1" applyBorder="1"/>
    <xf numFmtId="164" fontId="0" fillId="5" borderId="4" xfId="1" applyNumberFormat="1" applyFont="1" applyFill="1" applyBorder="1"/>
    <xf numFmtId="164" fontId="0" fillId="5" borderId="5" xfId="1" applyNumberFormat="1" applyFont="1" applyFill="1" applyBorder="1"/>
    <xf numFmtId="164" fontId="0" fillId="3" borderId="1" xfId="1" applyNumberFormat="1" applyFont="1" applyFill="1" applyBorder="1" applyAlignment="1">
      <alignment horizontal="right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neinvest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uneinves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N1" sqref="N1"/>
    </sheetView>
  </sheetViews>
  <sheetFormatPr defaultRowHeight="15" x14ac:dyDescent="0.25"/>
  <cols>
    <col min="2" max="2" width="10.7109375" bestFit="1" customWidth="1"/>
    <col min="3" max="3" width="10.5703125" bestFit="1" customWidth="1"/>
    <col min="6" max="6" width="12.140625" hidden="1" customWidth="1"/>
    <col min="7" max="7" width="5.85546875" hidden="1" customWidth="1"/>
    <col min="8" max="8" width="11.5703125" bestFit="1" customWidth="1"/>
    <col min="9" max="9" width="12.28515625" customWidth="1"/>
    <col min="10" max="10" width="11.42578125" customWidth="1"/>
    <col min="12" max="12" width="17.7109375" customWidth="1"/>
    <col min="13" max="13" width="11.5703125" customWidth="1"/>
  </cols>
  <sheetData>
    <row r="1" spans="1:14" ht="18.75" x14ac:dyDescent="0.3">
      <c r="B1" s="1" t="s">
        <v>12</v>
      </c>
      <c r="L1" s="2" t="s">
        <v>14</v>
      </c>
      <c r="N1" s="2"/>
    </row>
    <row r="3" spans="1:14" s="12" customFormat="1" ht="30.75" thickBot="1" x14ac:dyDescent="0.3">
      <c r="A3" s="11" t="s">
        <v>6</v>
      </c>
      <c r="B3" s="11" t="s">
        <v>3</v>
      </c>
      <c r="C3" s="11" t="s">
        <v>9</v>
      </c>
      <c r="D3" s="11" t="s">
        <v>4</v>
      </c>
      <c r="E3" s="11" t="s">
        <v>5</v>
      </c>
      <c r="G3" s="13" t="s">
        <v>17</v>
      </c>
      <c r="H3" s="13" t="s">
        <v>15</v>
      </c>
      <c r="I3" s="13" t="s">
        <v>16</v>
      </c>
      <c r="J3" s="13" t="s">
        <v>18</v>
      </c>
    </row>
    <row r="4" spans="1:14" ht="15.75" thickBot="1" x14ac:dyDescent="0.3">
      <c r="A4" s="3">
        <v>1</v>
      </c>
      <c r="B4" s="16">
        <v>44602</v>
      </c>
      <c r="C4" s="40">
        <f>M4</f>
        <v>5000</v>
      </c>
      <c r="D4" s="17">
        <v>148.42869999999999</v>
      </c>
      <c r="E4" s="3">
        <f>C4/D4</f>
        <v>33.686207586538188</v>
      </c>
      <c r="F4">
        <f>-C4</f>
        <v>-5000</v>
      </c>
      <c r="G4">
        <f>E4</f>
        <v>33.686207586538188</v>
      </c>
      <c r="H4" s="37">
        <f>C4</f>
        <v>5000</v>
      </c>
      <c r="I4" s="36">
        <f>E4*D4</f>
        <v>5000.0000000000009</v>
      </c>
      <c r="J4" s="33">
        <f>I4-H4</f>
        <v>0</v>
      </c>
      <c r="L4" s="4" t="s">
        <v>0</v>
      </c>
      <c r="M4" s="7">
        <v>5000</v>
      </c>
    </row>
    <row r="5" spans="1:14" ht="15.75" thickBot="1" x14ac:dyDescent="0.3">
      <c r="A5" s="3">
        <v>2</v>
      </c>
      <c r="B5" s="16">
        <v>44630</v>
      </c>
      <c r="C5" s="40">
        <f>C4</f>
        <v>5000</v>
      </c>
      <c r="D5" s="17">
        <v>138.72829999999999</v>
      </c>
      <c r="E5" s="3">
        <f t="shared" ref="E5:E19" si="0">C5/D5</f>
        <v>36.041672823785774</v>
      </c>
      <c r="F5">
        <f t="shared" ref="F5:F19" si="1">-C5</f>
        <v>-5000</v>
      </c>
      <c r="G5">
        <f>G4+E5</f>
        <v>69.727880410323962</v>
      </c>
      <c r="H5" s="38">
        <f>H4+C5</f>
        <v>10000</v>
      </c>
      <c r="I5" s="31">
        <f>G5*D5</f>
        <v>9673.2303119275457</v>
      </c>
      <c r="J5" s="34">
        <f t="shared" ref="J5:J28" si="2">I5-H5</f>
        <v>-326.7696880724543</v>
      </c>
      <c r="L5" s="6"/>
    </row>
    <row r="6" spans="1:14" ht="15.75" thickBot="1" x14ac:dyDescent="0.3">
      <c r="A6" s="3">
        <v>3</v>
      </c>
      <c r="B6" s="16">
        <v>44662</v>
      </c>
      <c r="C6" s="40">
        <f t="shared" ref="C6:C27" si="3">C5</f>
        <v>5000</v>
      </c>
      <c r="D6" s="17">
        <v>150.1242</v>
      </c>
      <c r="E6" s="3">
        <f t="shared" si="0"/>
        <v>33.305756167226868</v>
      </c>
      <c r="F6">
        <f t="shared" si="1"/>
        <v>-5000</v>
      </c>
      <c r="G6">
        <f t="shared" ref="G6:G28" si="4">G5+E6</f>
        <v>103.03363657755082</v>
      </c>
      <c r="H6" s="38">
        <f t="shared" ref="H6:H28" si="5">H5+C6</f>
        <v>15000</v>
      </c>
      <c r="I6" s="31">
        <f t="shared" ref="I6:I28" si="6">G6*D6</f>
        <v>15467.842264295556</v>
      </c>
      <c r="J6" s="34">
        <f t="shared" si="2"/>
        <v>467.84226429555565</v>
      </c>
      <c r="L6" s="4" t="s">
        <v>10</v>
      </c>
      <c r="M6" s="7">
        <v>216.74</v>
      </c>
    </row>
    <row r="7" spans="1:14" ht="15.75" thickBot="1" x14ac:dyDescent="0.3">
      <c r="A7" s="3">
        <v>4</v>
      </c>
      <c r="B7" s="16">
        <v>44691</v>
      </c>
      <c r="C7" s="40">
        <f t="shared" si="3"/>
        <v>5000</v>
      </c>
      <c r="D7" s="17">
        <v>132.28620000000001</v>
      </c>
      <c r="E7" s="3">
        <f t="shared" si="0"/>
        <v>37.796837463015791</v>
      </c>
      <c r="F7">
        <f t="shared" si="1"/>
        <v>-5000</v>
      </c>
      <c r="G7">
        <f t="shared" si="4"/>
        <v>140.83047404056663</v>
      </c>
      <c r="H7" s="38">
        <f t="shared" si="5"/>
        <v>20000</v>
      </c>
      <c r="I7" s="31">
        <f t="shared" si="6"/>
        <v>18629.928255025206</v>
      </c>
      <c r="J7" s="34">
        <f t="shared" si="2"/>
        <v>-1370.0717449747935</v>
      </c>
      <c r="L7" s="4" t="s">
        <v>8</v>
      </c>
      <c r="M7" s="8">
        <f ca="1">TODAY()</f>
        <v>45312</v>
      </c>
    </row>
    <row r="8" spans="1:14" ht="15.75" thickBot="1" x14ac:dyDescent="0.3">
      <c r="A8" s="3">
        <v>5</v>
      </c>
      <c r="B8" s="16">
        <v>44722</v>
      </c>
      <c r="C8" s="40">
        <f t="shared" si="3"/>
        <v>5000</v>
      </c>
      <c r="D8" s="17">
        <v>131.49529999999999</v>
      </c>
      <c r="E8" s="3">
        <f t="shared" si="0"/>
        <v>38.024172727086068</v>
      </c>
      <c r="F8">
        <f t="shared" si="1"/>
        <v>-5000</v>
      </c>
      <c r="G8">
        <f t="shared" si="4"/>
        <v>178.8546467676527</v>
      </c>
      <c r="H8" s="38">
        <f t="shared" si="5"/>
        <v>25000</v>
      </c>
      <c r="I8" s="31">
        <f t="shared" si="6"/>
        <v>23518.545433106519</v>
      </c>
      <c r="J8" s="34">
        <f t="shared" si="2"/>
        <v>-1481.4545668934807</v>
      </c>
      <c r="L8" s="6"/>
    </row>
    <row r="9" spans="1:14" ht="15.75" thickBot="1" x14ac:dyDescent="0.3">
      <c r="A9" s="3">
        <v>6</v>
      </c>
      <c r="B9" s="16">
        <v>44753</v>
      </c>
      <c r="C9" s="40">
        <f t="shared" si="3"/>
        <v>5000</v>
      </c>
      <c r="D9" s="17">
        <v>133.86439999999999</v>
      </c>
      <c r="E9" s="3">
        <f t="shared" si="0"/>
        <v>37.351230050708033</v>
      </c>
      <c r="F9">
        <f t="shared" si="1"/>
        <v>-5000</v>
      </c>
      <c r="G9">
        <f t="shared" si="4"/>
        <v>216.20587681836074</v>
      </c>
      <c r="H9" s="38">
        <f t="shared" si="5"/>
        <v>30000</v>
      </c>
      <c r="I9" s="31">
        <f t="shared" si="6"/>
        <v>28942.269976763768</v>
      </c>
      <c r="J9" s="34">
        <f t="shared" si="2"/>
        <v>-1057.7300232362322</v>
      </c>
      <c r="L9" s="4" t="s">
        <v>2</v>
      </c>
      <c r="M9" s="10">
        <f>SUM(C4:C28)</f>
        <v>120000</v>
      </c>
    </row>
    <row r="10" spans="1:14" ht="15.75" thickBot="1" x14ac:dyDescent="0.3">
      <c r="A10" s="3">
        <v>7</v>
      </c>
      <c r="B10" s="16">
        <v>44783</v>
      </c>
      <c r="C10" s="40">
        <f t="shared" si="3"/>
        <v>5000</v>
      </c>
      <c r="D10" s="17">
        <v>142.29929999999999</v>
      </c>
      <c r="E10" s="3">
        <f t="shared" si="0"/>
        <v>35.137207280710449</v>
      </c>
      <c r="F10">
        <f t="shared" si="1"/>
        <v>-5000</v>
      </c>
      <c r="G10">
        <f t="shared" si="4"/>
        <v>251.34308409907118</v>
      </c>
      <c r="H10" s="38">
        <f t="shared" si="5"/>
        <v>35000</v>
      </c>
      <c r="I10" s="31">
        <f t="shared" si="6"/>
        <v>35765.944927138953</v>
      </c>
      <c r="J10" s="34">
        <f t="shared" si="2"/>
        <v>765.94492713895306</v>
      </c>
      <c r="L10" s="4" t="s">
        <v>11</v>
      </c>
      <c r="M10" s="15">
        <f>SUM(E4:E27)</f>
        <v>760.13278143802233</v>
      </c>
    </row>
    <row r="11" spans="1:14" ht="15.75" thickBot="1" x14ac:dyDescent="0.3">
      <c r="A11" s="3">
        <v>8</v>
      </c>
      <c r="B11" s="16">
        <v>44816</v>
      </c>
      <c r="C11" s="40">
        <f t="shared" si="3"/>
        <v>5000</v>
      </c>
      <c r="D11" s="17">
        <v>154.52780000000001</v>
      </c>
      <c r="E11" s="3">
        <f t="shared" si="0"/>
        <v>32.356637446465939</v>
      </c>
      <c r="F11">
        <f t="shared" si="1"/>
        <v>-5000</v>
      </c>
      <c r="G11">
        <f t="shared" si="4"/>
        <v>283.6997215455371</v>
      </c>
      <c r="H11" s="38">
        <f t="shared" si="5"/>
        <v>40000</v>
      </c>
      <c r="I11" s="31">
        <f t="shared" si="6"/>
        <v>43839.493831044449</v>
      </c>
      <c r="J11" s="34">
        <f t="shared" si="2"/>
        <v>3839.4938310444486</v>
      </c>
      <c r="L11" s="4" t="s">
        <v>7</v>
      </c>
      <c r="M11" s="26">
        <f>M10*M6</f>
        <v>164751.17904887698</v>
      </c>
    </row>
    <row r="12" spans="1:14" ht="15.75" thickBot="1" x14ac:dyDescent="0.3">
      <c r="A12" s="3">
        <v>9</v>
      </c>
      <c r="B12" s="16">
        <v>44844</v>
      </c>
      <c r="C12" s="40">
        <f t="shared" si="3"/>
        <v>5000</v>
      </c>
      <c r="D12" s="17">
        <v>149.83109999999999</v>
      </c>
      <c r="E12" s="3">
        <f t="shared" si="0"/>
        <v>33.370908976841257</v>
      </c>
      <c r="F12">
        <f t="shared" si="1"/>
        <v>-5000</v>
      </c>
      <c r="G12">
        <f t="shared" si="4"/>
        <v>317.07063052237834</v>
      </c>
      <c r="H12" s="38">
        <f t="shared" si="5"/>
        <v>45000</v>
      </c>
      <c r="I12" s="31">
        <f t="shared" si="6"/>
        <v>47507.041348861516</v>
      </c>
      <c r="J12" s="34">
        <f t="shared" si="2"/>
        <v>2507.0413488615159</v>
      </c>
      <c r="L12" s="4" t="s">
        <v>1</v>
      </c>
      <c r="M12" s="9">
        <f ca="1">XIRR(F4:F28,B4:B28,0.0001)</f>
        <v>0.35635369262695321</v>
      </c>
    </row>
    <row r="13" spans="1:14" ht="15.75" thickBot="1" x14ac:dyDescent="0.3">
      <c r="A13" s="3">
        <v>10</v>
      </c>
      <c r="B13" s="16">
        <v>44875</v>
      </c>
      <c r="C13" s="40">
        <f t="shared" si="3"/>
        <v>5000</v>
      </c>
      <c r="D13" s="17">
        <v>148.58969999999999</v>
      </c>
      <c r="E13" s="3">
        <f t="shared" si="0"/>
        <v>33.649707886885835</v>
      </c>
      <c r="F13">
        <f t="shared" si="1"/>
        <v>-5000</v>
      </c>
      <c r="G13">
        <f t="shared" si="4"/>
        <v>350.72033840926417</v>
      </c>
      <c r="H13" s="38">
        <f t="shared" si="5"/>
        <v>50000</v>
      </c>
      <c r="I13" s="31">
        <f t="shared" si="6"/>
        <v>52113.429868131039</v>
      </c>
      <c r="J13" s="34">
        <f t="shared" si="2"/>
        <v>2113.4298681310393</v>
      </c>
    </row>
    <row r="14" spans="1:14" ht="15.75" thickBot="1" x14ac:dyDescent="0.3">
      <c r="A14" s="3">
        <v>11</v>
      </c>
      <c r="B14" s="16">
        <v>44907</v>
      </c>
      <c r="C14" s="40">
        <f t="shared" si="3"/>
        <v>5000</v>
      </c>
      <c r="D14" s="17">
        <v>151.52590000000001</v>
      </c>
      <c r="E14" s="3">
        <f t="shared" si="0"/>
        <v>32.99765914606018</v>
      </c>
      <c r="F14">
        <f t="shared" si="1"/>
        <v>-5000</v>
      </c>
      <c r="G14">
        <f t="shared" si="4"/>
        <v>383.71799755532436</v>
      </c>
      <c r="H14" s="38">
        <f t="shared" si="5"/>
        <v>55000</v>
      </c>
      <c r="I14" s="31">
        <f t="shared" si="6"/>
        <v>58143.214925768327</v>
      </c>
      <c r="J14" s="34">
        <f t="shared" si="2"/>
        <v>3143.2149257683268</v>
      </c>
      <c r="L14" s="4" t="s">
        <v>13</v>
      </c>
      <c r="M14" s="25">
        <f>M11-M9</f>
        <v>44751.179048876977</v>
      </c>
    </row>
    <row r="15" spans="1:14" ht="15.75" thickBot="1" x14ac:dyDescent="0.3">
      <c r="A15" s="3">
        <v>12</v>
      </c>
      <c r="B15" s="16">
        <v>44936</v>
      </c>
      <c r="C15" s="40">
        <f t="shared" si="3"/>
        <v>5000</v>
      </c>
      <c r="D15" s="17">
        <v>149.72309999999999</v>
      </c>
      <c r="E15" s="3">
        <f t="shared" si="0"/>
        <v>33.394980467275929</v>
      </c>
      <c r="F15">
        <f t="shared" si="1"/>
        <v>-5000</v>
      </c>
      <c r="G15">
        <f t="shared" si="4"/>
        <v>417.11297802260026</v>
      </c>
      <c r="H15" s="38">
        <f t="shared" si="5"/>
        <v>60000</v>
      </c>
      <c r="I15" s="31">
        <f t="shared" si="6"/>
        <v>62451.448119775574</v>
      </c>
      <c r="J15" s="34">
        <f t="shared" si="2"/>
        <v>2451.448119775574</v>
      </c>
    </row>
    <row r="16" spans="1:14" ht="15.75" thickBot="1" x14ac:dyDescent="0.3">
      <c r="A16" s="3">
        <v>13</v>
      </c>
      <c r="B16" s="16">
        <v>44967</v>
      </c>
      <c r="C16" s="40">
        <f t="shared" si="3"/>
        <v>5000</v>
      </c>
      <c r="D16" s="17">
        <v>149.68860000000001</v>
      </c>
      <c r="E16" s="3">
        <f t="shared" si="0"/>
        <v>33.402677291390255</v>
      </c>
      <c r="F16">
        <f t="shared" si="1"/>
        <v>-5000</v>
      </c>
      <c r="G16">
        <f t="shared" si="4"/>
        <v>450.51565531399052</v>
      </c>
      <c r="H16" s="38">
        <f t="shared" si="5"/>
        <v>65000</v>
      </c>
      <c r="I16" s="31">
        <f t="shared" si="6"/>
        <v>67437.057722033802</v>
      </c>
      <c r="J16" s="34">
        <f t="shared" si="2"/>
        <v>2437.0577220338018</v>
      </c>
    </row>
    <row r="17" spans="1:10" ht="15.75" thickBot="1" x14ac:dyDescent="0.3">
      <c r="A17" s="3">
        <v>14</v>
      </c>
      <c r="B17" s="16">
        <v>44995</v>
      </c>
      <c r="C17" s="40">
        <f t="shared" si="3"/>
        <v>5000</v>
      </c>
      <c r="D17" s="17">
        <v>147.8723</v>
      </c>
      <c r="E17" s="3">
        <f t="shared" si="0"/>
        <v>33.81295888411826</v>
      </c>
      <c r="F17">
        <f t="shared" si="1"/>
        <v>-5000</v>
      </c>
      <c r="G17">
        <f t="shared" si="4"/>
        <v>484.32861419810877</v>
      </c>
      <c r="H17" s="38">
        <f t="shared" si="5"/>
        <v>70000</v>
      </c>
      <c r="I17" s="31">
        <f t="shared" si="6"/>
        <v>71618.786137286996</v>
      </c>
      <c r="J17" s="34">
        <f t="shared" si="2"/>
        <v>1618.7861372869957</v>
      </c>
    </row>
    <row r="18" spans="1:10" ht="15.75" thickBot="1" x14ac:dyDescent="0.3">
      <c r="A18" s="3">
        <v>15</v>
      </c>
      <c r="B18" s="16">
        <v>45026</v>
      </c>
      <c r="C18" s="40">
        <f t="shared" si="3"/>
        <v>5000</v>
      </c>
      <c r="D18" s="17">
        <v>147.6627</v>
      </c>
      <c r="E18" s="3">
        <f t="shared" si="0"/>
        <v>33.86095472993518</v>
      </c>
      <c r="F18">
        <f t="shared" si="1"/>
        <v>-5000</v>
      </c>
      <c r="G18">
        <f t="shared" si="4"/>
        <v>518.18956892804397</v>
      </c>
      <c r="H18" s="38">
        <f t="shared" si="5"/>
        <v>75000</v>
      </c>
      <c r="I18" s="31">
        <f t="shared" si="6"/>
        <v>76517.270859751079</v>
      </c>
      <c r="J18" s="34">
        <f t="shared" si="2"/>
        <v>1517.2708597510791</v>
      </c>
    </row>
    <row r="19" spans="1:10" ht="15.75" thickBot="1" x14ac:dyDescent="0.3">
      <c r="A19" s="3">
        <v>16</v>
      </c>
      <c r="B19" s="16">
        <v>45056</v>
      </c>
      <c r="C19" s="40">
        <f t="shared" si="3"/>
        <v>5000</v>
      </c>
      <c r="D19" s="17">
        <v>156.63210000000001</v>
      </c>
      <c r="E19" s="3">
        <f t="shared" si="0"/>
        <v>31.92193681882577</v>
      </c>
      <c r="F19">
        <f t="shared" si="1"/>
        <v>-5000</v>
      </c>
      <c r="G19">
        <f t="shared" si="4"/>
        <v>550.11150574686974</v>
      </c>
      <c r="H19" s="38">
        <f t="shared" si="5"/>
        <v>80000</v>
      </c>
      <c r="I19" s="31">
        <f t="shared" si="6"/>
        <v>86165.120379294283</v>
      </c>
      <c r="J19" s="34">
        <f t="shared" si="2"/>
        <v>6165.1203792942833</v>
      </c>
    </row>
    <row r="20" spans="1:10" ht="15.75" thickBot="1" x14ac:dyDescent="0.3">
      <c r="A20" s="3">
        <v>17</v>
      </c>
      <c r="B20" s="16">
        <v>45089</v>
      </c>
      <c r="C20" s="40">
        <f t="shared" si="3"/>
        <v>5000</v>
      </c>
      <c r="D20" s="17">
        <v>166.19380000000001</v>
      </c>
      <c r="E20" s="3">
        <f t="shared" ref="E20:E27" si="7">C20/D20</f>
        <v>30.085358178223252</v>
      </c>
      <c r="F20">
        <f t="shared" ref="F20:F27" si="8">-C20</f>
        <v>-5000</v>
      </c>
      <c r="G20">
        <f t="shared" si="4"/>
        <v>580.196863925093</v>
      </c>
      <c r="H20" s="38">
        <f t="shared" si="5"/>
        <v>85000</v>
      </c>
      <c r="I20" s="31">
        <f t="shared" si="6"/>
        <v>96425.12156379412</v>
      </c>
      <c r="J20" s="34">
        <f t="shared" si="2"/>
        <v>11425.12156379412</v>
      </c>
    </row>
    <row r="21" spans="1:10" ht="15.75" thickBot="1" x14ac:dyDescent="0.3">
      <c r="A21" s="3">
        <v>18</v>
      </c>
      <c r="B21" s="16">
        <v>45117</v>
      </c>
      <c r="C21" s="40">
        <f t="shared" si="3"/>
        <v>5000</v>
      </c>
      <c r="D21" s="17">
        <v>172.7807</v>
      </c>
      <c r="E21" s="3">
        <f t="shared" si="7"/>
        <v>28.938417311655758</v>
      </c>
      <c r="F21">
        <f t="shared" si="8"/>
        <v>-5000</v>
      </c>
      <c r="G21">
        <f t="shared" si="4"/>
        <v>609.13528123674871</v>
      </c>
      <c r="H21" s="38">
        <f t="shared" si="5"/>
        <v>90000</v>
      </c>
      <c r="I21" s="31">
        <f t="shared" si="6"/>
        <v>105246.8202867823</v>
      </c>
      <c r="J21" s="34">
        <f t="shared" si="2"/>
        <v>15246.820286782298</v>
      </c>
    </row>
    <row r="22" spans="1:10" ht="15.75" thickBot="1" x14ac:dyDescent="0.3">
      <c r="A22" s="3">
        <v>19</v>
      </c>
      <c r="B22" s="16">
        <v>45148</v>
      </c>
      <c r="C22" s="40">
        <f t="shared" si="3"/>
        <v>5000</v>
      </c>
      <c r="D22" s="17">
        <v>181.36789999999999</v>
      </c>
      <c r="E22" s="3">
        <f t="shared" si="7"/>
        <v>27.568274209493524</v>
      </c>
      <c r="F22">
        <f t="shared" si="8"/>
        <v>-5000</v>
      </c>
      <c r="G22">
        <f t="shared" si="4"/>
        <v>636.70355544624226</v>
      </c>
      <c r="H22" s="38">
        <f t="shared" si="5"/>
        <v>95000</v>
      </c>
      <c r="I22" s="31">
        <f t="shared" si="6"/>
        <v>115477.58677381852</v>
      </c>
      <c r="J22" s="34">
        <f t="shared" si="2"/>
        <v>20477.586773818519</v>
      </c>
    </row>
    <row r="23" spans="1:10" ht="15.75" thickBot="1" x14ac:dyDescent="0.3">
      <c r="A23" s="3">
        <v>20</v>
      </c>
      <c r="B23" s="16">
        <v>45180</v>
      </c>
      <c r="C23" s="40">
        <f t="shared" si="3"/>
        <v>5000</v>
      </c>
      <c r="D23" s="17">
        <v>194.5446</v>
      </c>
      <c r="E23" s="3">
        <f t="shared" si="7"/>
        <v>25.701047471890764</v>
      </c>
      <c r="F23">
        <f t="shared" si="8"/>
        <v>-5000</v>
      </c>
      <c r="G23">
        <f t="shared" si="4"/>
        <v>662.40460291813304</v>
      </c>
      <c r="H23" s="38">
        <f t="shared" si="5"/>
        <v>100000</v>
      </c>
      <c r="I23" s="31">
        <f t="shared" si="6"/>
        <v>128867.23851286703</v>
      </c>
      <c r="J23" s="34">
        <f t="shared" si="2"/>
        <v>28867.238512867028</v>
      </c>
    </row>
    <row r="24" spans="1:10" ht="15.75" thickBot="1" x14ac:dyDescent="0.3">
      <c r="A24" s="3">
        <v>21</v>
      </c>
      <c r="B24" s="16">
        <v>45209</v>
      </c>
      <c r="C24" s="40">
        <f t="shared" si="3"/>
        <v>5000</v>
      </c>
      <c r="D24" s="17">
        <v>193.76900000000001</v>
      </c>
      <c r="E24" s="3">
        <f t="shared" si="7"/>
        <v>25.803921163860061</v>
      </c>
      <c r="F24">
        <f t="shared" si="8"/>
        <v>-5000</v>
      </c>
      <c r="G24">
        <f t="shared" si="4"/>
        <v>688.20852408199312</v>
      </c>
      <c r="H24" s="38">
        <f t="shared" si="5"/>
        <v>105000</v>
      </c>
      <c r="I24" s="31">
        <f t="shared" si="6"/>
        <v>133353.47750284371</v>
      </c>
      <c r="J24" s="34">
        <f t="shared" si="2"/>
        <v>28353.477502843714</v>
      </c>
    </row>
    <row r="25" spans="1:10" ht="15.75" thickBot="1" x14ac:dyDescent="0.3">
      <c r="A25" s="3">
        <v>22</v>
      </c>
      <c r="B25" s="16">
        <v>45243</v>
      </c>
      <c r="C25" s="40">
        <f t="shared" si="3"/>
        <v>5000</v>
      </c>
      <c r="D25" s="17">
        <v>197.7054</v>
      </c>
      <c r="E25" s="3">
        <f t="shared" si="7"/>
        <v>25.290153936108979</v>
      </c>
      <c r="F25">
        <f t="shared" si="8"/>
        <v>-5000</v>
      </c>
      <c r="G25">
        <f t="shared" si="4"/>
        <v>713.49867801810205</v>
      </c>
      <c r="H25" s="38">
        <f t="shared" si="5"/>
        <v>110000</v>
      </c>
      <c r="I25" s="31">
        <f t="shared" si="6"/>
        <v>141062.54153704006</v>
      </c>
      <c r="J25" s="34">
        <f t="shared" si="2"/>
        <v>31062.541537040059</v>
      </c>
    </row>
    <row r="26" spans="1:10" ht="15.75" thickBot="1" x14ac:dyDescent="0.3">
      <c r="A26" s="3">
        <v>23</v>
      </c>
      <c r="B26" s="16">
        <v>45271</v>
      </c>
      <c r="C26" s="40">
        <f t="shared" si="3"/>
        <v>5000</v>
      </c>
      <c r="D26" s="17">
        <v>211.0676</v>
      </c>
      <c r="E26" s="3">
        <f t="shared" si="7"/>
        <v>23.689092973056972</v>
      </c>
      <c r="F26">
        <f t="shared" si="8"/>
        <v>-5000</v>
      </c>
      <c r="G26">
        <f t="shared" si="4"/>
        <v>737.18777099115903</v>
      </c>
      <c r="H26" s="38">
        <f t="shared" si="5"/>
        <v>115000</v>
      </c>
      <c r="I26" s="31">
        <f t="shared" si="6"/>
        <v>155596.45357245355</v>
      </c>
      <c r="J26" s="34">
        <f t="shared" si="2"/>
        <v>40596.453572453553</v>
      </c>
    </row>
    <row r="27" spans="1:10" ht="15.75" thickBot="1" x14ac:dyDescent="0.3">
      <c r="A27" s="3">
        <v>24</v>
      </c>
      <c r="B27" s="16">
        <v>45301</v>
      </c>
      <c r="C27" s="40">
        <f t="shared" si="3"/>
        <v>5000</v>
      </c>
      <c r="D27" s="17">
        <v>217.91229999999999</v>
      </c>
      <c r="E27" s="3">
        <f t="shared" si="7"/>
        <v>22.945010446863257</v>
      </c>
      <c r="F27">
        <f t="shared" si="8"/>
        <v>-5000</v>
      </c>
      <c r="G27">
        <f t="shared" si="4"/>
        <v>760.13278143802233</v>
      </c>
      <c r="H27" s="39">
        <f t="shared" si="5"/>
        <v>120000</v>
      </c>
      <c r="I27" s="32">
        <f t="shared" si="6"/>
        <v>165642.28270855674</v>
      </c>
      <c r="J27" s="35">
        <f t="shared" si="2"/>
        <v>45642.282708556741</v>
      </c>
    </row>
    <row r="28" spans="1:10" s="21" customFormat="1" ht="12.75" hidden="1" customHeight="1" x14ac:dyDescent="0.25">
      <c r="A28" s="19"/>
      <c r="B28" s="20">
        <f ca="1">M7</f>
        <v>45312</v>
      </c>
      <c r="C28" s="19"/>
      <c r="D28" s="19"/>
      <c r="E28" s="19"/>
      <c r="F28" s="21">
        <f>M11</f>
        <v>164751.17904887698</v>
      </c>
      <c r="G28" s="21">
        <f t="shared" si="4"/>
        <v>760.13278143802233</v>
      </c>
      <c r="H28" s="21">
        <f t="shared" si="5"/>
        <v>120000</v>
      </c>
      <c r="I28" s="22">
        <f t="shared" si="6"/>
        <v>0</v>
      </c>
      <c r="J28" s="23"/>
    </row>
  </sheetData>
  <hyperlinks>
    <hyperlink ref="L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16" sqref="D16"/>
    </sheetView>
  </sheetViews>
  <sheetFormatPr defaultRowHeight="15" x14ac:dyDescent="0.25"/>
  <cols>
    <col min="2" max="2" width="10.7109375" bestFit="1" customWidth="1"/>
    <col min="6" max="6" width="12.140625" hidden="1" customWidth="1"/>
    <col min="7" max="7" width="5.85546875" hidden="1" customWidth="1"/>
    <col min="9" max="9" width="12.28515625" customWidth="1"/>
    <col min="10" max="10" width="11.42578125" customWidth="1"/>
    <col min="12" max="12" width="17.7109375" customWidth="1"/>
    <col min="13" max="13" width="11.5703125" customWidth="1"/>
  </cols>
  <sheetData>
    <row r="1" spans="1:14" ht="18.75" x14ac:dyDescent="0.3">
      <c r="B1" s="1" t="s">
        <v>19</v>
      </c>
      <c r="L1" s="2" t="s">
        <v>14</v>
      </c>
      <c r="N1" s="2"/>
    </row>
    <row r="3" spans="1:14" s="12" customFormat="1" ht="30.75" thickBot="1" x14ac:dyDescent="0.3">
      <c r="A3" s="11" t="s">
        <v>6</v>
      </c>
      <c r="B3" s="11" t="s">
        <v>3</v>
      </c>
      <c r="C3" s="11" t="s">
        <v>9</v>
      </c>
      <c r="D3" s="11" t="s">
        <v>4</v>
      </c>
      <c r="E3" s="11" t="s">
        <v>5</v>
      </c>
      <c r="G3" s="13" t="s">
        <v>17</v>
      </c>
      <c r="H3" s="13" t="s">
        <v>15</v>
      </c>
      <c r="I3" s="13" t="s">
        <v>16</v>
      </c>
      <c r="J3" s="13" t="s">
        <v>18</v>
      </c>
    </row>
    <row r="4" spans="1:14" ht="15.75" thickBot="1" x14ac:dyDescent="0.3">
      <c r="A4" s="3">
        <v>1</v>
      </c>
      <c r="B4" s="16">
        <v>44237</v>
      </c>
      <c r="C4" s="5">
        <f>M4</f>
        <v>1000</v>
      </c>
      <c r="D4" s="17">
        <v>99.973200000000006</v>
      </c>
      <c r="E4" s="3">
        <f>C4/D4</f>
        <v>10.00268071843254</v>
      </c>
      <c r="F4">
        <f>-C4</f>
        <v>-1000</v>
      </c>
      <c r="G4">
        <f>E4</f>
        <v>10.00268071843254</v>
      </c>
      <c r="H4" s="27">
        <f>C4</f>
        <v>1000</v>
      </c>
      <c r="I4" s="30">
        <f>E4*D4</f>
        <v>1000</v>
      </c>
      <c r="J4" s="33">
        <f>I4-H4</f>
        <v>0</v>
      </c>
      <c r="L4" s="4" t="s">
        <v>0</v>
      </c>
      <c r="M4" s="7">
        <v>1000</v>
      </c>
    </row>
    <row r="5" spans="1:14" ht="15.75" thickBot="1" x14ac:dyDescent="0.3">
      <c r="A5" s="3">
        <v>2</v>
      </c>
      <c r="B5" s="16">
        <v>44265</v>
      </c>
      <c r="C5" s="5">
        <f>C4</f>
        <v>1000</v>
      </c>
      <c r="D5" s="17">
        <v>108.26519999999999</v>
      </c>
      <c r="E5" s="3">
        <f t="shared" ref="E5:E39" si="0">C5/D5</f>
        <v>9.2365783280315377</v>
      </c>
      <c r="F5">
        <f t="shared" ref="F5:F39" si="1">-C5</f>
        <v>-1000</v>
      </c>
      <c r="G5">
        <f>G4+E5</f>
        <v>19.239259046464078</v>
      </c>
      <c r="H5" s="28">
        <f>H4+C5</f>
        <v>2000</v>
      </c>
      <c r="I5" s="31">
        <f>G5*D5</f>
        <v>2082.9422285172427</v>
      </c>
      <c r="J5" s="34">
        <f t="shared" ref="J5:J39" si="2">I5-H5</f>
        <v>82.942228517242711</v>
      </c>
      <c r="L5" s="6"/>
    </row>
    <row r="6" spans="1:14" ht="15.75" thickBot="1" x14ac:dyDescent="0.3">
      <c r="A6" s="3">
        <v>3</v>
      </c>
      <c r="B6" s="16">
        <v>44298</v>
      </c>
      <c r="C6" s="5">
        <f t="shared" ref="C6:C39" si="3">C5</f>
        <v>1000</v>
      </c>
      <c r="D6" s="17">
        <v>105.6752</v>
      </c>
      <c r="E6" s="3">
        <f t="shared" si="0"/>
        <v>9.4629581964358707</v>
      </c>
      <c r="F6">
        <f t="shared" si="1"/>
        <v>-1000</v>
      </c>
      <c r="G6">
        <f t="shared" ref="G6:G39" si="4">G5+E6</f>
        <v>28.702217242899948</v>
      </c>
      <c r="H6" s="28">
        <f t="shared" ref="H6:H39" si="5">H5+C6</f>
        <v>3000</v>
      </c>
      <c r="I6" s="31">
        <f t="shared" ref="I6:I39" si="6">G6*D6</f>
        <v>3033.1125475869007</v>
      </c>
      <c r="J6" s="34">
        <f t="shared" si="2"/>
        <v>33.112547586900746</v>
      </c>
      <c r="L6" s="4" t="s">
        <v>10</v>
      </c>
      <c r="M6" s="7">
        <v>216.74</v>
      </c>
    </row>
    <row r="7" spans="1:14" ht="15.75" thickBot="1" x14ac:dyDescent="0.3">
      <c r="A7" s="3">
        <v>4</v>
      </c>
      <c r="B7" s="16">
        <v>44326</v>
      </c>
      <c r="C7" s="5">
        <f t="shared" si="3"/>
        <v>1000</v>
      </c>
      <c r="D7" s="17">
        <v>114.6069</v>
      </c>
      <c r="E7" s="3">
        <f t="shared" si="0"/>
        <v>8.7254781343880694</v>
      </c>
      <c r="F7">
        <f t="shared" si="1"/>
        <v>-1000</v>
      </c>
      <c r="G7">
        <f t="shared" si="4"/>
        <v>37.427695377288018</v>
      </c>
      <c r="H7" s="28">
        <f t="shared" si="5"/>
        <v>4000</v>
      </c>
      <c r="I7" s="31">
        <f t="shared" si="6"/>
        <v>4289.47214133531</v>
      </c>
      <c r="J7" s="34">
        <f t="shared" si="2"/>
        <v>289.47214133530997</v>
      </c>
      <c r="L7" s="4" t="s">
        <v>8</v>
      </c>
      <c r="M7" s="8">
        <f ca="1">TODAY()</f>
        <v>45312</v>
      </c>
    </row>
    <row r="8" spans="1:14" ht="15.75" thickBot="1" x14ac:dyDescent="0.3">
      <c r="A8" s="3">
        <v>5</v>
      </c>
      <c r="B8" s="16">
        <v>44357</v>
      </c>
      <c r="C8" s="5">
        <f t="shared" si="3"/>
        <v>1000</v>
      </c>
      <c r="D8" s="17">
        <v>126.70610000000001</v>
      </c>
      <c r="E8" s="3">
        <f t="shared" si="0"/>
        <v>7.8922798507727725</v>
      </c>
      <c r="F8">
        <f t="shared" si="1"/>
        <v>-1000</v>
      </c>
      <c r="G8">
        <f t="shared" si="4"/>
        <v>45.319975228060791</v>
      </c>
      <c r="H8" s="28">
        <f t="shared" si="5"/>
        <v>5000</v>
      </c>
      <c r="I8" s="31">
        <f t="shared" si="6"/>
        <v>5742.3173132441934</v>
      </c>
      <c r="J8" s="34">
        <f t="shared" si="2"/>
        <v>742.31731324419343</v>
      </c>
      <c r="L8" s="6"/>
    </row>
    <row r="9" spans="1:14" ht="15.75" thickBot="1" x14ac:dyDescent="0.3">
      <c r="A9" s="3">
        <v>6</v>
      </c>
      <c r="B9" s="16">
        <v>44389</v>
      </c>
      <c r="C9" s="5">
        <f t="shared" si="3"/>
        <v>1000</v>
      </c>
      <c r="D9" s="17">
        <v>132.2928</v>
      </c>
      <c r="E9" s="3">
        <f t="shared" si="0"/>
        <v>7.5589903607754918</v>
      </c>
      <c r="F9">
        <f t="shared" si="1"/>
        <v>-1000</v>
      </c>
      <c r="G9">
        <f t="shared" si="4"/>
        <v>52.87896558883628</v>
      </c>
      <c r="H9" s="28">
        <f t="shared" si="5"/>
        <v>6000</v>
      </c>
      <c r="I9" s="31">
        <f t="shared" si="6"/>
        <v>6995.5064188508004</v>
      </c>
      <c r="J9" s="34">
        <f t="shared" si="2"/>
        <v>995.5064188508004</v>
      </c>
      <c r="L9" s="4" t="s">
        <v>2</v>
      </c>
      <c r="M9" s="10">
        <f>SUM(C4:C39)</f>
        <v>36000</v>
      </c>
    </row>
    <row r="10" spans="1:14" ht="15.75" thickBot="1" x14ac:dyDescent="0.3">
      <c r="A10" s="3">
        <v>7</v>
      </c>
      <c r="B10" s="16">
        <v>44418</v>
      </c>
      <c r="C10" s="5">
        <f t="shared" si="3"/>
        <v>1000</v>
      </c>
      <c r="D10" s="17">
        <v>134.48079999999999</v>
      </c>
      <c r="E10" s="3">
        <f t="shared" si="0"/>
        <v>7.4360057346476234</v>
      </c>
      <c r="F10">
        <f t="shared" si="1"/>
        <v>-1000</v>
      </c>
      <c r="G10">
        <f t="shared" si="4"/>
        <v>60.314971323483903</v>
      </c>
      <c r="H10" s="28">
        <f t="shared" si="5"/>
        <v>7000</v>
      </c>
      <c r="I10" s="31">
        <f t="shared" si="6"/>
        <v>8111.2055955591732</v>
      </c>
      <c r="J10" s="34">
        <f t="shared" si="2"/>
        <v>1111.2055955591732</v>
      </c>
      <c r="L10" s="4" t="s">
        <v>11</v>
      </c>
      <c r="M10" s="15">
        <f>SUM(E4:E39)</f>
        <v>245.45341695780891</v>
      </c>
    </row>
    <row r="11" spans="1:14" ht="15.75" thickBot="1" x14ac:dyDescent="0.3">
      <c r="A11" s="3">
        <v>8</v>
      </c>
      <c r="B11" s="16">
        <v>44452</v>
      </c>
      <c r="C11" s="5">
        <f t="shared" si="3"/>
        <v>1000</v>
      </c>
      <c r="D11" s="17">
        <v>142.40270000000001</v>
      </c>
      <c r="E11" s="3">
        <f t="shared" si="0"/>
        <v>7.0223387618352735</v>
      </c>
      <c r="F11">
        <f t="shared" si="1"/>
        <v>-1000</v>
      </c>
      <c r="G11">
        <f t="shared" si="4"/>
        <v>67.337310085319174</v>
      </c>
      <c r="H11" s="28">
        <f t="shared" si="5"/>
        <v>8000</v>
      </c>
      <c r="I11" s="31">
        <f t="shared" si="6"/>
        <v>9589.0147668866812</v>
      </c>
      <c r="J11" s="34">
        <f t="shared" si="2"/>
        <v>1589.0147668866812</v>
      </c>
      <c r="L11" s="4" t="s">
        <v>7</v>
      </c>
      <c r="M11" s="26">
        <f>M10*M6</f>
        <v>53199.573591435503</v>
      </c>
    </row>
    <row r="12" spans="1:14" ht="15.75" thickBot="1" x14ac:dyDescent="0.3">
      <c r="A12" s="3">
        <v>9</v>
      </c>
      <c r="B12" s="16">
        <v>44480</v>
      </c>
      <c r="C12" s="5">
        <f t="shared" si="3"/>
        <v>1000</v>
      </c>
      <c r="D12" s="17">
        <v>152.78110000000001</v>
      </c>
      <c r="E12" s="3">
        <f t="shared" si="0"/>
        <v>6.5453122146652953</v>
      </c>
      <c r="F12">
        <f t="shared" si="1"/>
        <v>-1000</v>
      </c>
      <c r="G12">
        <f t="shared" si="4"/>
        <v>73.882622299984476</v>
      </c>
      <c r="H12" s="28">
        <f t="shared" si="5"/>
        <v>9000</v>
      </c>
      <c r="I12" s="31">
        <f t="shared" si="6"/>
        <v>11287.868305876158</v>
      </c>
      <c r="J12" s="34">
        <f t="shared" si="2"/>
        <v>2287.868305876158</v>
      </c>
      <c r="L12" s="4" t="s">
        <v>1</v>
      </c>
      <c r="M12" s="9">
        <f ca="1">XIRR(F4:F40,B4:B40,0.0001)</f>
        <v>0.28015486450195315</v>
      </c>
    </row>
    <row r="13" spans="1:14" ht="15.75" thickBot="1" x14ac:dyDescent="0.3">
      <c r="A13" s="3">
        <v>10</v>
      </c>
      <c r="B13" s="16">
        <v>44510</v>
      </c>
      <c r="C13" s="5">
        <f t="shared" si="3"/>
        <v>1000</v>
      </c>
      <c r="D13" s="17">
        <v>153.0394</v>
      </c>
      <c r="E13" s="3">
        <f t="shared" si="0"/>
        <v>6.5342650324034199</v>
      </c>
      <c r="F13">
        <f t="shared" si="1"/>
        <v>-1000</v>
      </c>
      <c r="G13">
        <f t="shared" si="4"/>
        <v>80.416887332387901</v>
      </c>
      <c r="H13" s="28">
        <f t="shared" si="5"/>
        <v>10000</v>
      </c>
      <c r="I13" s="31">
        <f t="shared" si="6"/>
        <v>12306.952187216246</v>
      </c>
      <c r="J13" s="34">
        <f t="shared" si="2"/>
        <v>2306.9521872162459</v>
      </c>
    </row>
    <row r="14" spans="1:14" ht="15.75" thickBot="1" x14ac:dyDescent="0.3">
      <c r="A14" s="3">
        <v>11</v>
      </c>
      <c r="B14" s="16">
        <v>44540</v>
      </c>
      <c r="C14" s="5">
        <f t="shared" si="3"/>
        <v>1000</v>
      </c>
      <c r="D14" s="17">
        <v>150.81620000000001</v>
      </c>
      <c r="E14" s="3">
        <f t="shared" si="0"/>
        <v>6.6305874302627963</v>
      </c>
      <c r="F14">
        <f t="shared" si="1"/>
        <v>-1000</v>
      </c>
      <c r="G14">
        <f t="shared" si="4"/>
        <v>87.047474762650694</v>
      </c>
      <c r="H14" s="28">
        <f t="shared" si="5"/>
        <v>11000</v>
      </c>
      <c r="I14" s="31">
        <f t="shared" si="6"/>
        <v>13128.169363298881</v>
      </c>
      <c r="J14" s="34">
        <f t="shared" si="2"/>
        <v>2128.1693632988809</v>
      </c>
      <c r="L14" s="4" t="s">
        <v>13</v>
      </c>
      <c r="M14" s="25">
        <f>M11-M9</f>
        <v>17199.573591435503</v>
      </c>
    </row>
    <row r="15" spans="1:14" ht="15.75" thickBot="1" x14ac:dyDescent="0.3">
      <c r="A15" s="3">
        <v>12</v>
      </c>
      <c r="B15" s="16">
        <v>44571</v>
      </c>
      <c r="C15" s="5">
        <f t="shared" si="3"/>
        <v>1000</v>
      </c>
      <c r="D15" s="17">
        <v>156.75489999999999</v>
      </c>
      <c r="E15" s="3">
        <f t="shared" si="0"/>
        <v>6.3793859075537673</v>
      </c>
      <c r="F15">
        <f t="shared" si="1"/>
        <v>-1000</v>
      </c>
      <c r="G15">
        <f t="shared" si="4"/>
        <v>93.426860670204462</v>
      </c>
      <c r="H15" s="28">
        <f t="shared" si="5"/>
        <v>12000</v>
      </c>
      <c r="I15" s="31">
        <f t="shared" si="6"/>
        <v>14645.118201671832</v>
      </c>
      <c r="J15" s="34">
        <f t="shared" si="2"/>
        <v>2645.1182016718321</v>
      </c>
    </row>
    <row r="16" spans="1:14" ht="15.75" thickBot="1" x14ac:dyDescent="0.3">
      <c r="A16" s="3">
        <v>13</v>
      </c>
      <c r="B16" s="16">
        <v>44602</v>
      </c>
      <c r="C16" s="5">
        <f t="shared" si="3"/>
        <v>1000</v>
      </c>
      <c r="D16" s="17">
        <v>148.42869999999999</v>
      </c>
      <c r="E16" s="3">
        <f t="shared" si="0"/>
        <v>6.7372415173076368</v>
      </c>
      <c r="F16">
        <f t="shared" si="1"/>
        <v>-1000</v>
      </c>
      <c r="G16">
        <f t="shared" si="4"/>
        <v>100.1641021875121</v>
      </c>
      <c r="H16" s="28">
        <f t="shared" si="5"/>
        <v>13000</v>
      </c>
      <c r="I16" s="31">
        <f t="shared" si="6"/>
        <v>14867.227474359577</v>
      </c>
      <c r="J16" s="34">
        <f t="shared" si="2"/>
        <v>1867.2274743595772</v>
      </c>
    </row>
    <row r="17" spans="1:10" ht="15.75" thickBot="1" x14ac:dyDescent="0.3">
      <c r="A17" s="3">
        <v>14</v>
      </c>
      <c r="B17" s="16">
        <v>44630</v>
      </c>
      <c r="C17" s="5">
        <f t="shared" si="3"/>
        <v>1000</v>
      </c>
      <c r="D17" s="17">
        <v>138.72829999999999</v>
      </c>
      <c r="E17" s="3">
        <f t="shared" si="0"/>
        <v>7.2083345647571555</v>
      </c>
      <c r="F17">
        <f t="shared" si="1"/>
        <v>-1000</v>
      </c>
      <c r="G17">
        <f t="shared" si="4"/>
        <v>107.37243675226925</v>
      </c>
      <c r="H17" s="28">
        <f t="shared" si="5"/>
        <v>14000</v>
      </c>
      <c r="I17" s="31">
        <f t="shared" si="6"/>
        <v>14895.595617499834</v>
      </c>
      <c r="J17" s="34">
        <f t="shared" si="2"/>
        <v>895.59561749983368</v>
      </c>
    </row>
    <row r="18" spans="1:10" ht="15.75" thickBot="1" x14ac:dyDescent="0.3">
      <c r="A18" s="3">
        <v>15</v>
      </c>
      <c r="B18" s="16">
        <v>44662</v>
      </c>
      <c r="C18" s="5">
        <f t="shared" si="3"/>
        <v>1000</v>
      </c>
      <c r="D18" s="17">
        <v>150.1242</v>
      </c>
      <c r="E18" s="3">
        <f t="shared" si="0"/>
        <v>6.6611512334453735</v>
      </c>
      <c r="F18">
        <f t="shared" si="1"/>
        <v>-1000</v>
      </c>
      <c r="G18">
        <f t="shared" si="4"/>
        <v>114.03358798571463</v>
      </c>
      <c r="H18" s="28">
        <f t="shared" si="5"/>
        <v>15000</v>
      </c>
      <c r="I18" s="31">
        <f t="shared" si="6"/>
        <v>17119.201169485023</v>
      </c>
      <c r="J18" s="34">
        <f t="shared" si="2"/>
        <v>2119.2011694850225</v>
      </c>
    </row>
    <row r="19" spans="1:10" ht="15.75" thickBot="1" x14ac:dyDescent="0.3">
      <c r="A19" s="3">
        <v>16</v>
      </c>
      <c r="B19" s="16">
        <v>44691</v>
      </c>
      <c r="C19" s="5">
        <f t="shared" si="3"/>
        <v>1000</v>
      </c>
      <c r="D19" s="17">
        <v>132.28620000000001</v>
      </c>
      <c r="E19" s="3">
        <f t="shared" si="0"/>
        <v>7.5593674926031582</v>
      </c>
      <c r="F19">
        <f t="shared" si="1"/>
        <v>-1000</v>
      </c>
      <c r="G19">
        <f t="shared" si="4"/>
        <v>121.59295547831779</v>
      </c>
      <c r="H19" s="28">
        <f t="shared" si="5"/>
        <v>16000</v>
      </c>
      <c r="I19" s="31">
        <f t="shared" si="6"/>
        <v>16085.070026995843</v>
      </c>
      <c r="J19" s="34">
        <f t="shared" si="2"/>
        <v>85.070026995843364</v>
      </c>
    </row>
    <row r="20" spans="1:10" ht="15.75" thickBot="1" x14ac:dyDescent="0.3">
      <c r="A20" s="3">
        <v>17</v>
      </c>
      <c r="B20" s="16">
        <v>44722</v>
      </c>
      <c r="C20" s="5">
        <f t="shared" si="3"/>
        <v>1000</v>
      </c>
      <c r="D20" s="17">
        <v>131.49529999999999</v>
      </c>
      <c r="E20" s="3">
        <f t="shared" si="0"/>
        <v>7.604834545417213</v>
      </c>
      <c r="F20">
        <f t="shared" si="1"/>
        <v>-1000</v>
      </c>
      <c r="G20">
        <f t="shared" si="4"/>
        <v>129.197790023735</v>
      </c>
      <c r="H20" s="28">
        <f t="shared" si="5"/>
        <v>17000</v>
      </c>
      <c r="I20" s="31">
        <f t="shared" si="6"/>
        <v>16988.902158508037</v>
      </c>
      <c r="J20" s="34">
        <f t="shared" si="2"/>
        <v>-11.097841491962754</v>
      </c>
    </row>
    <row r="21" spans="1:10" ht="15.75" thickBot="1" x14ac:dyDescent="0.3">
      <c r="A21" s="3">
        <v>18</v>
      </c>
      <c r="B21" s="16">
        <v>44753</v>
      </c>
      <c r="C21" s="5">
        <f t="shared" si="3"/>
        <v>1000</v>
      </c>
      <c r="D21" s="17">
        <v>133.86439999999999</v>
      </c>
      <c r="E21" s="3">
        <f t="shared" si="0"/>
        <v>7.4702460101416062</v>
      </c>
      <c r="F21">
        <f t="shared" si="1"/>
        <v>-1000</v>
      </c>
      <c r="G21">
        <f t="shared" si="4"/>
        <v>136.6680360338766</v>
      </c>
      <c r="H21" s="28">
        <f t="shared" si="5"/>
        <v>18000</v>
      </c>
      <c r="I21" s="31">
        <f t="shared" si="6"/>
        <v>18294.984642853269</v>
      </c>
      <c r="J21" s="34">
        <f t="shared" si="2"/>
        <v>294.98464285326918</v>
      </c>
    </row>
    <row r="22" spans="1:10" ht="15.75" thickBot="1" x14ac:dyDescent="0.3">
      <c r="A22" s="3">
        <v>19</v>
      </c>
      <c r="B22" s="16">
        <v>44783</v>
      </c>
      <c r="C22" s="5">
        <f t="shared" si="3"/>
        <v>1000</v>
      </c>
      <c r="D22" s="17">
        <v>142.29929999999999</v>
      </c>
      <c r="E22" s="3">
        <f t="shared" si="0"/>
        <v>7.0274414561420899</v>
      </c>
      <c r="F22">
        <f t="shared" si="1"/>
        <v>-1000</v>
      </c>
      <c r="G22">
        <f t="shared" si="4"/>
        <v>143.6954774900187</v>
      </c>
      <c r="H22" s="28">
        <f t="shared" si="5"/>
        <v>19000</v>
      </c>
      <c r="I22" s="31">
        <f t="shared" si="6"/>
        <v>20447.765859995416</v>
      </c>
      <c r="J22" s="34">
        <f t="shared" si="2"/>
        <v>1447.7658599954157</v>
      </c>
    </row>
    <row r="23" spans="1:10" ht="15.75" thickBot="1" x14ac:dyDescent="0.3">
      <c r="A23" s="3">
        <v>20</v>
      </c>
      <c r="B23" s="16">
        <v>44816</v>
      </c>
      <c r="C23" s="5">
        <f t="shared" si="3"/>
        <v>1000</v>
      </c>
      <c r="D23" s="17">
        <v>154.52780000000001</v>
      </c>
      <c r="E23" s="3">
        <f t="shared" si="0"/>
        <v>6.4713274892931878</v>
      </c>
      <c r="F23">
        <f t="shared" si="1"/>
        <v>-1000</v>
      </c>
      <c r="G23">
        <f t="shared" si="4"/>
        <v>150.16680497931191</v>
      </c>
      <c r="H23" s="28">
        <f t="shared" si="5"/>
        <v>20000</v>
      </c>
      <c r="I23" s="31">
        <f t="shared" si="6"/>
        <v>23204.946006482118</v>
      </c>
      <c r="J23" s="34">
        <f t="shared" si="2"/>
        <v>3204.9460064821178</v>
      </c>
    </row>
    <row r="24" spans="1:10" ht="15.75" thickBot="1" x14ac:dyDescent="0.3">
      <c r="A24" s="3">
        <v>21</v>
      </c>
      <c r="B24" s="16">
        <v>44844</v>
      </c>
      <c r="C24" s="5">
        <f t="shared" si="3"/>
        <v>1000</v>
      </c>
      <c r="D24" s="17">
        <v>149.83109999999999</v>
      </c>
      <c r="E24" s="3">
        <f t="shared" si="0"/>
        <v>6.6741817953682521</v>
      </c>
      <c r="F24">
        <f t="shared" si="1"/>
        <v>-1000</v>
      </c>
      <c r="G24">
        <f t="shared" si="4"/>
        <v>156.84098677468015</v>
      </c>
      <c r="H24" s="28">
        <f t="shared" si="5"/>
        <v>21000</v>
      </c>
      <c r="I24" s="31">
        <f t="shared" si="6"/>
        <v>23499.657573535776</v>
      </c>
      <c r="J24" s="34">
        <f t="shared" si="2"/>
        <v>2499.6575735357765</v>
      </c>
    </row>
    <row r="25" spans="1:10" ht="15.75" thickBot="1" x14ac:dyDescent="0.3">
      <c r="A25" s="3">
        <v>22</v>
      </c>
      <c r="B25" s="16">
        <v>44875</v>
      </c>
      <c r="C25" s="5">
        <f t="shared" si="3"/>
        <v>1000</v>
      </c>
      <c r="D25" s="17">
        <v>148.58969999999999</v>
      </c>
      <c r="E25" s="3">
        <f t="shared" si="0"/>
        <v>6.7299415773771667</v>
      </c>
      <c r="F25">
        <f t="shared" si="1"/>
        <v>-1000</v>
      </c>
      <c r="G25">
        <f t="shared" si="4"/>
        <v>163.57092835205731</v>
      </c>
      <c r="H25" s="28">
        <f t="shared" si="5"/>
        <v>22000</v>
      </c>
      <c r="I25" s="31">
        <f t="shared" si="6"/>
        <v>24304.955172553688</v>
      </c>
      <c r="J25" s="34">
        <f t="shared" si="2"/>
        <v>2304.9551725536876</v>
      </c>
    </row>
    <row r="26" spans="1:10" ht="15.75" thickBot="1" x14ac:dyDescent="0.3">
      <c r="A26" s="3">
        <v>23</v>
      </c>
      <c r="B26" s="16">
        <v>44907</v>
      </c>
      <c r="C26" s="5">
        <f t="shared" si="3"/>
        <v>1000</v>
      </c>
      <c r="D26" s="17">
        <v>151.52590000000001</v>
      </c>
      <c r="E26" s="3">
        <f t="shared" si="0"/>
        <v>6.5995318292120357</v>
      </c>
      <c r="F26">
        <f t="shared" si="1"/>
        <v>-1000</v>
      </c>
      <c r="G26">
        <f t="shared" si="4"/>
        <v>170.17046018126933</v>
      </c>
      <c r="H26" s="28">
        <f t="shared" si="5"/>
        <v>23000</v>
      </c>
      <c r="I26" s="31">
        <f t="shared" si="6"/>
        <v>25785.232132380999</v>
      </c>
      <c r="J26" s="34">
        <f t="shared" si="2"/>
        <v>2785.2321323809992</v>
      </c>
    </row>
    <row r="27" spans="1:10" ht="15.75" thickBot="1" x14ac:dyDescent="0.3">
      <c r="A27" s="3">
        <v>24</v>
      </c>
      <c r="B27" s="16">
        <v>44936</v>
      </c>
      <c r="C27" s="5">
        <f t="shared" si="3"/>
        <v>1000</v>
      </c>
      <c r="D27" s="17">
        <v>149.72309999999999</v>
      </c>
      <c r="E27" s="3">
        <f t="shared" si="0"/>
        <v>6.6789960934551855</v>
      </c>
      <c r="F27">
        <f t="shared" si="1"/>
        <v>-1000</v>
      </c>
      <c r="G27">
        <f t="shared" si="4"/>
        <v>176.84945627472453</v>
      </c>
      <c r="H27" s="28">
        <f t="shared" si="5"/>
        <v>24000</v>
      </c>
      <c r="I27" s="31">
        <f t="shared" si="6"/>
        <v>26478.448826766205</v>
      </c>
      <c r="J27" s="34">
        <f t="shared" si="2"/>
        <v>2478.4488267662055</v>
      </c>
    </row>
    <row r="28" spans="1:10" s="14" customFormat="1" ht="12.75" customHeight="1" thickBot="1" x14ac:dyDescent="0.3">
      <c r="A28" s="3">
        <v>25</v>
      </c>
      <c r="B28" s="16">
        <v>44967</v>
      </c>
      <c r="C28" s="5">
        <f t="shared" si="3"/>
        <v>1000</v>
      </c>
      <c r="D28" s="17">
        <v>149.68860000000001</v>
      </c>
      <c r="E28" s="3">
        <f t="shared" si="0"/>
        <v>6.6805354582780518</v>
      </c>
      <c r="F28">
        <f t="shared" si="1"/>
        <v>-1000</v>
      </c>
      <c r="G28">
        <f t="shared" si="4"/>
        <v>183.52999173300259</v>
      </c>
      <c r="H28" s="28">
        <f t="shared" si="5"/>
        <v>25000</v>
      </c>
      <c r="I28" s="31">
        <f t="shared" si="6"/>
        <v>27472.347520524734</v>
      </c>
      <c r="J28" s="34">
        <f t="shared" si="2"/>
        <v>2472.3475205247341</v>
      </c>
    </row>
    <row r="29" spans="1:10" ht="15.75" thickBot="1" x14ac:dyDescent="0.3">
      <c r="A29" s="3">
        <v>26</v>
      </c>
      <c r="B29" s="16">
        <v>44995</v>
      </c>
      <c r="C29" s="5">
        <f t="shared" si="3"/>
        <v>1000</v>
      </c>
      <c r="D29" s="17">
        <v>147.8723</v>
      </c>
      <c r="E29" s="3">
        <f t="shared" si="0"/>
        <v>6.7625917768236512</v>
      </c>
      <c r="F29">
        <f t="shared" si="1"/>
        <v>-1000</v>
      </c>
      <c r="G29">
        <f t="shared" si="4"/>
        <v>190.29258350982624</v>
      </c>
      <c r="H29" s="28">
        <f t="shared" si="5"/>
        <v>26000</v>
      </c>
      <c r="I29" s="31">
        <f t="shared" si="6"/>
        <v>28139.001996540079</v>
      </c>
      <c r="J29" s="34">
        <f t="shared" si="2"/>
        <v>2139.0019965400788</v>
      </c>
    </row>
    <row r="30" spans="1:10" ht="15.75" thickBot="1" x14ac:dyDescent="0.3">
      <c r="A30" s="3">
        <v>27</v>
      </c>
      <c r="B30" s="16">
        <v>45026</v>
      </c>
      <c r="C30" s="5">
        <f t="shared" si="3"/>
        <v>1000</v>
      </c>
      <c r="D30" s="17">
        <v>147.6627</v>
      </c>
      <c r="E30" s="3">
        <f t="shared" si="0"/>
        <v>6.7721909459870364</v>
      </c>
      <c r="F30">
        <f t="shared" si="1"/>
        <v>-1000</v>
      </c>
      <c r="G30">
        <f t="shared" si="4"/>
        <v>197.06477445581328</v>
      </c>
      <c r="H30" s="28">
        <f t="shared" si="5"/>
        <v>27000</v>
      </c>
      <c r="I30" s="31">
        <f t="shared" si="6"/>
        <v>29099.11667103642</v>
      </c>
      <c r="J30" s="34">
        <f t="shared" si="2"/>
        <v>2099.1166710364196</v>
      </c>
    </row>
    <row r="31" spans="1:10" ht="15.75" thickBot="1" x14ac:dyDescent="0.3">
      <c r="A31" s="3">
        <v>28</v>
      </c>
      <c r="B31" s="16">
        <v>45056</v>
      </c>
      <c r="C31" s="5">
        <f t="shared" si="3"/>
        <v>1000</v>
      </c>
      <c r="D31" s="17">
        <v>156.63210000000001</v>
      </c>
      <c r="E31" s="3">
        <f t="shared" si="0"/>
        <v>6.3843873637651534</v>
      </c>
      <c r="F31">
        <f t="shared" si="1"/>
        <v>-1000</v>
      </c>
      <c r="G31">
        <f t="shared" si="4"/>
        <v>203.44916181957842</v>
      </c>
      <c r="H31" s="28">
        <f t="shared" si="5"/>
        <v>28000</v>
      </c>
      <c r="I31" s="31">
        <f t="shared" si="6"/>
        <v>31866.669459040389</v>
      </c>
      <c r="J31" s="34">
        <f t="shared" si="2"/>
        <v>3866.6694590403895</v>
      </c>
    </row>
    <row r="32" spans="1:10" ht="15.75" thickBot="1" x14ac:dyDescent="0.3">
      <c r="A32" s="3">
        <v>29</v>
      </c>
      <c r="B32" s="16">
        <v>45089</v>
      </c>
      <c r="C32" s="5">
        <f t="shared" si="3"/>
        <v>1000</v>
      </c>
      <c r="D32" s="17">
        <v>166.19380000000001</v>
      </c>
      <c r="E32" s="3">
        <f t="shared" si="0"/>
        <v>6.0170716356446503</v>
      </c>
      <c r="F32">
        <f t="shared" si="1"/>
        <v>-1000</v>
      </c>
      <c r="G32">
        <f t="shared" si="4"/>
        <v>209.46623345522306</v>
      </c>
      <c r="H32" s="28">
        <f t="shared" si="5"/>
        <v>29000</v>
      </c>
      <c r="I32" s="31">
        <f t="shared" si="6"/>
        <v>34811.989309610653</v>
      </c>
      <c r="J32" s="34">
        <f t="shared" si="2"/>
        <v>5811.9893096106534</v>
      </c>
    </row>
    <row r="33" spans="1:10" ht="15.75" thickBot="1" x14ac:dyDescent="0.3">
      <c r="A33" s="3">
        <v>30</v>
      </c>
      <c r="B33" s="16">
        <v>45117</v>
      </c>
      <c r="C33" s="5">
        <f t="shared" si="3"/>
        <v>1000</v>
      </c>
      <c r="D33" s="17">
        <v>172.7807</v>
      </c>
      <c r="E33" s="3">
        <f t="shared" si="0"/>
        <v>5.7876834623311515</v>
      </c>
      <c r="F33">
        <f t="shared" si="1"/>
        <v>-1000</v>
      </c>
      <c r="G33">
        <f t="shared" si="4"/>
        <v>215.25391691755422</v>
      </c>
      <c r="H33" s="28">
        <f t="shared" si="5"/>
        <v>30000</v>
      </c>
      <c r="I33" s="31">
        <f t="shared" si="6"/>
        <v>37191.722442756858</v>
      </c>
      <c r="J33" s="34">
        <f t="shared" si="2"/>
        <v>7191.7224427568581</v>
      </c>
    </row>
    <row r="34" spans="1:10" ht="15.75" thickBot="1" x14ac:dyDescent="0.3">
      <c r="A34" s="3">
        <v>31</v>
      </c>
      <c r="B34" s="16">
        <v>45148</v>
      </c>
      <c r="C34" s="5">
        <f t="shared" si="3"/>
        <v>1000</v>
      </c>
      <c r="D34" s="17">
        <v>181.36789999999999</v>
      </c>
      <c r="E34" s="3">
        <f t="shared" si="0"/>
        <v>5.5136548418987044</v>
      </c>
      <c r="F34">
        <f t="shared" si="1"/>
        <v>-1000</v>
      </c>
      <c r="G34">
        <f t="shared" si="4"/>
        <v>220.76757175945292</v>
      </c>
      <c r="H34" s="28">
        <f t="shared" si="5"/>
        <v>31000</v>
      </c>
      <c r="I34" s="31">
        <f t="shared" si="6"/>
        <v>40040.150878111279</v>
      </c>
      <c r="J34" s="34">
        <f t="shared" si="2"/>
        <v>9040.1508781112789</v>
      </c>
    </row>
    <row r="35" spans="1:10" ht="15.75" thickBot="1" x14ac:dyDescent="0.3">
      <c r="A35" s="3">
        <v>32</v>
      </c>
      <c r="B35" s="16">
        <v>45180</v>
      </c>
      <c r="C35" s="5">
        <f t="shared" si="3"/>
        <v>1000</v>
      </c>
      <c r="D35" s="17">
        <v>194.5446</v>
      </c>
      <c r="E35" s="3">
        <f t="shared" si="0"/>
        <v>5.1402094943781531</v>
      </c>
      <c r="F35">
        <f t="shared" si="1"/>
        <v>-1000</v>
      </c>
      <c r="G35">
        <f t="shared" si="4"/>
        <v>225.90778125383108</v>
      </c>
      <c r="H35" s="28">
        <f t="shared" si="5"/>
        <v>32000</v>
      </c>
      <c r="I35" s="31">
        <f t="shared" si="6"/>
        <v>43949.138940914068</v>
      </c>
      <c r="J35" s="34">
        <f t="shared" si="2"/>
        <v>11949.138940914068</v>
      </c>
    </row>
    <row r="36" spans="1:10" ht="15.75" thickBot="1" x14ac:dyDescent="0.3">
      <c r="A36" s="3">
        <v>33</v>
      </c>
      <c r="B36" s="16">
        <v>45209</v>
      </c>
      <c r="C36" s="5">
        <f t="shared" si="3"/>
        <v>1000</v>
      </c>
      <c r="D36" s="17">
        <v>193.76900000000001</v>
      </c>
      <c r="E36" s="3">
        <f t="shared" si="0"/>
        <v>5.1607842327720119</v>
      </c>
      <c r="F36">
        <f t="shared" si="1"/>
        <v>-1000</v>
      </c>
      <c r="G36">
        <f t="shared" si="4"/>
        <v>231.06856548660309</v>
      </c>
      <c r="H36" s="28">
        <f t="shared" si="5"/>
        <v>33000</v>
      </c>
      <c r="I36" s="31">
        <f t="shared" si="6"/>
        <v>44773.924865773595</v>
      </c>
      <c r="J36" s="34">
        <f t="shared" si="2"/>
        <v>11773.924865773595</v>
      </c>
    </row>
    <row r="37" spans="1:10" ht="15.75" thickBot="1" x14ac:dyDescent="0.3">
      <c r="A37" s="3">
        <v>34</v>
      </c>
      <c r="B37" s="16">
        <v>45243</v>
      </c>
      <c r="C37" s="5">
        <f t="shared" si="3"/>
        <v>1000</v>
      </c>
      <c r="D37" s="17">
        <v>197.7054</v>
      </c>
      <c r="E37" s="3">
        <f t="shared" si="0"/>
        <v>5.0580307872217958</v>
      </c>
      <c r="F37">
        <f t="shared" si="1"/>
        <v>-1000</v>
      </c>
      <c r="G37">
        <f t="shared" si="4"/>
        <v>236.12659627382487</v>
      </c>
      <c r="H37" s="28">
        <f t="shared" si="5"/>
        <v>34000</v>
      </c>
      <c r="I37" s="31">
        <f t="shared" si="6"/>
        <v>46683.503166955059</v>
      </c>
      <c r="J37" s="34">
        <f t="shared" si="2"/>
        <v>12683.503166955059</v>
      </c>
    </row>
    <row r="38" spans="1:10" ht="15.75" thickBot="1" x14ac:dyDescent="0.3">
      <c r="A38" s="3">
        <v>35</v>
      </c>
      <c r="B38" s="16">
        <v>45271</v>
      </c>
      <c r="C38" s="5">
        <f t="shared" si="3"/>
        <v>1000</v>
      </c>
      <c r="D38" s="17">
        <v>211.0676</v>
      </c>
      <c r="E38" s="3">
        <f t="shared" si="0"/>
        <v>4.7378185946113947</v>
      </c>
      <c r="F38">
        <f t="shared" si="1"/>
        <v>-1000</v>
      </c>
      <c r="G38">
        <f t="shared" si="4"/>
        <v>240.86441486843626</v>
      </c>
      <c r="H38" s="28">
        <f t="shared" si="5"/>
        <v>35000</v>
      </c>
      <c r="I38" s="31">
        <f t="shared" si="6"/>
        <v>50838.673971685159</v>
      </c>
      <c r="J38" s="34">
        <f t="shared" si="2"/>
        <v>15838.673971685159</v>
      </c>
    </row>
    <row r="39" spans="1:10" ht="15.75" thickBot="1" x14ac:dyDescent="0.3">
      <c r="A39" s="3">
        <v>36</v>
      </c>
      <c r="B39" s="16">
        <v>45301</v>
      </c>
      <c r="C39" s="5">
        <f t="shared" si="3"/>
        <v>1000</v>
      </c>
      <c r="D39" s="17">
        <v>217.91229999999999</v>
      </c>
      <c r="E39" s="3">
        <f t="shared" si="0"/>
        <v>4.5890020893726513</v>
      </c>
      <c r="F39">
        <f t="shared" si="1"/>
        <v>-1000</v>
      </c>
      <c r="G39">
        <f t="shared" si="4"/>
        <v>245.45341695780891</v>
      </c>
      <c r="H39" s="29">
        <f t="shared" si="5"/>
        <v>36000</v>
      </c>
      <c r="I39" s="32">
        <f t="shared" si="6"/>
        <v>53487.318632135139</v>
      </c>
      <c r="J39" s="35">
        <f t="shared" si="2"/>
        <v>17487.318632135139</v>
      </c>
    </row>
    <row r="40" spans="1:10" hidden="1" x14ac:dyDescent="0.25">
      <c r="B40" s="18">
        <f ca="1">TODAY()</f>
        <v>45312</v>
      </c>
      <c r="F40" s="24">
        <f>M11</f>
        <v>53199.573591435503</v>
      </c>
    </row>
  </sheetData>
  <hyperlinks>
    <hyperlink ref="L1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 Yr SIP Calculator</vt:lpstr>
      <vt:lpstr>3 Yr SIP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RAJENDRA</dc:creator>
  <cp:lastModifiedBy>RAJENDRA</cp:lastModifiedBy>
  <dcterms:created xsi:type="dcterms:W3CDTF">2022-11-18T05:02:47Z</dcterms:created>
  <dcterms:modified xsi:type="dcterms:W3CDTF">2024-01-21T07:10:06Z</dcterms:modified>
</cp:coreProperties>
</file>